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Planned Shortages (Solver)" sheetId="1" r:id="rId1"/>
    <sheet name="Sheet1" sheetId="2" r:id="rId2"/>
  </sheets>
  <definedNames>
    <definedName name="AnnualHoldingCost">'Planned Shortages (Solver)'!$G$7</definedName>
    <definedName name="AnnualSetupCost">'Planned Shortages (Solver)'!$G$6</definedName>
    <definedName name="AnnualShortageCost">'Planned Shortages (Solver)'!$G$8</definedName>
    <definedName name="D">'Planned Shortages (Solver)'!$C$4</definedName>
    <definedName name="h">'Planned Shortages (Solver)'!$C$6</definedName>
    <definedName name="K">'Planned Shortages (Solver)'!$C$5</definedName>
    <definedName name="MaxInventoryLevel">'Planned Shortages (Solver)'!$G$4</definedName>
    <definedName name="p">'Planned Shortages (Solver)'!$C$7</definedName>
    <definedName name="Q">'Planned Shortages (Solver)'!$C$10</definedName>
    <definedName name="S">'Planned Shortages (Solver)'!$C$11</definedName>
    <definedName name="solver_adj" localSheetId="0" hidden="1">'Planned Shortages (Solver)'!$C$10,'Planned Shortages (Solver)'!$C$11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'Planned Shortages (Solver)'!$E$7:$E$8</definedName>
    <definedName name="solver_lhs2" localSheetId="0" hidden="1">'Planned Shortages (Solver)'!$E$7:$E$8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'Planned Shortages (Solver)'!$G$9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'Planned Shortages (Solver)'!$G$7:$G$8</definedName>
    <definedName name="solver_rhs2" localSheetId="0" hidden="1">'Planned Shortages (Solver)'!$G$7:$G$8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VariableCost">'Planned Shortages (Solver)'!$G$9</definedName>
  </definedNames>
  <calcPr fullCalcOnLoad="1"/>
</workbook>
</file>

<file path=xl/sharedStrings.xml><?xml version="1.0" encoding="utf-8"?>
<sst xmlns="http://schemas.openxmlformats.org/spreadsheetml/2006/main" count="45" uniqueCount="45">
  <si>
    <t>Range Name</t>
  </si>
  <si>
    <t>Data</t>
  </si>
  <si>
    <t>D =</t>
  </si>
  <si>
    <t>K =</t>
  </si>
  <si>
    <t>h =</t>
  </si>
  <si>
    <t>Q =</t>
  </si>
  <si>
    <t>Decision</t>
  </si>
  <si>
    <t>(demand/year)</t>
  </si>
  <si>
    <t>(setup cost)</t>
  </si>
  <si>
    <t>(unit holding cost)</t>
  </si>
  <si>
    <t>Results</t>
  </si>
  <si>
    <t>D</t>
  </si>
  <si>
    <t>h</t>
  </si>
  <si>
    <t>K</t>
  </si>
  <si>
    <t>Q</t>
  </si>
  <si>
    <t>C4</t>
  </si>
  <si>
    <t>C6</t>
  </si>
  <si>
    <t>G7</t>
  </si>
  <si>
    <t>C5</t>
  </si>
  <si>
    <t>C7</t>
  </si>
  <si>
    <t>C11</t>
  </si>
  <si>
    <t>G4</t>
  </si>
  <si>
    <t>G6</t>
  </si>
  <si>
    <t>G8</t>
  </si>
  <si>
    <t>Cell</t>
  </si>
  <si>
    <t>p =</t>
  </si>
  <si>
    <t>(unit shortage cost)</t>
  </si>
  <si>
    <t>S =</t>
  </si>
  <si>
    <t>(maximum shortage)</t>
  </si>
  <si>
    <t>(order quantity)</t>
  </si>
  <si>
    <t>MaxInventoryLevel</t>
  </si>
  <si>
    <t>p</t>
  </si>
  <si>
    <t>S</t>
  </si>
  <si>
    <t>C10</t>
  </si>
  <si>
    <t>G9</t>
  </si>
  <si>
    <t>Max Inventory Level</t>
  </si>
  <si>
    <t>Annual Setup Cost</t>
  </si>
  <si>
    <t>Annual Holding Cost</t>
  </si>
  <si>
    <t>Annual Shortage Cost</t>
  </si>
  <si>
    <t>Total Variable Cost</t>
  </si>
  <si>
    <t>AnnualHoldingCost</t>
  </si>
  <si>
    <t>AnnualSetupCost</t>
  </si>
  <si>
    <t>AnnualShortageCost</t>
  </si>
  <si>
    <t>TotalVariableCost</t>
  </si>
  <si>
    <t>EOQ Model with Planned Shortages (Solver Version)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</si>
</sst>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168" fontId="7" fillId="3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166" fontId="7" fillId="0" borderId="0" xfId="17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0" fontId="7" fillId="5" borderId="8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4.375" style="3" bestFit="1" customWidth="1"/>
    <col min="3" max="3" width="8.75390625" style="4" customWidth="1"/>
    <col min="4" max="4" width="18.125" style="4" bestFit="1" customWidth="1"/>
    <col min="5" max="5" width="6.75390625" style="4" customWidth="1"/>
    <col min="6" max="6" width="18.25390625" style="3" bestFit="1" customWidth="1"/>
    <col min="7" max="7" width="11.875" style="4" customWidth="1"/>
    <col min="8" max="8" width="5.75390625" style="4" customWidth="1"/>
    <col min="9" max="9" width="18.25390625" style="4" bestFit="1" customWidth="1"/>
    <col min="10" max="10" width="4.625" style="4" bestFit="1" customWidth="1"/>
    <col min="11" max="16384" width="10.75390625" style="4" customWidth="1"/>
  </cols>
  <sheetData>
    <row r="1" ht="18">
      <c r="A1" s="2" t="s">
        <v>44</v>
      </c>
    </row>
    <row r="2" ht="13.5" thickBot="1"/>
    <row r="3" spans="2:10" ht="13.5" thickBot="1">
      <c r="B3" s="5"/>
      <c r="C3" s="6" t="s">
        <v>1</v>
      </c>
      <c r="D3" s="7"/>
      <c r="E3" s="7"/>
      <c r="F3" s="5"/>
      <c r="G3" s="6" t="s">
        <v>10</v>
      </c>
      <c r="H3" s="7"/>
      <c r="I3" s="8" t="s">
        <v>0</v>
      </c>
      <c r="J3" s="9" t="s">
        <v>24</v>
      </c>
    </row>
    <row r="4" spans="2:10" ht="12" customHeight="1">
      <c r="B4" s="5" t="s">
        <v>2</v>
      </c>
      <c r="C4" s="10">
        <v>6000</v>
      </c>
      <c r="D4" s="11" t="s">
        <v>7</v>
      </c>
      <c r="E4" s="7"/>
      <c r="F4" s="5" t="s">
        <v>35</v>
      </c>
      <c r="G4" s="12">
        <f>Q-S</f>
        <v>458.9364994919228</v>
      </c>
      <c r="H4" s="7"/>
      <c r="I4" s="13" t="s">
        <v>40</v>
      </c>
      <c r="J4" s="14" t="s">
        <v>17</v>
      </c>
    </row>
    <row r="5" spans="2:10" ht="12.75">
      <c r="B5" s="5" t="s">
        <v>3</v>
      </c>
      <c r="C5" s="15">
        <v>115</v>
      </c>
      <c r="D5" s="16" t="s">
        <v>8</v>
      </c>
      <c r="E5" s="7"/>
      <c r="F5" s="5"/>
      <c r="G5" s="7"/>
      <c r="H5" s="7"/>
      <c r="I5" s="17" t="s">
        <v>41</v>
      </c>
      <c r="J5" s="18" t="s">
        <v>22</v>
      </c>
    </row>
    <row r="6" spans="2:10" ht="12.75">
      <c r="B6" s="5" t="s">
        <v>4</v>
      </c>
      <c r="C6" s="19">
        <v>4.2</v>
      </c>
      <c r="D6" s="16" t="s">
        <v>9</v>
      </c>
      <c r="E6" s="7"/>
      <c r="F6" s="5" t="s">
        <v>36</v>
      </c>
      <c r="G6" s="20">
        <f>K*D/Q</f>
        <v>963.7666586900611</v>
      </c>
      <c r="H6" s="7"/>
      <c r="I6" s="17" t="s">
        <v>42</v>
      </c>
      <c r="J6" s="18" t="s">
        <v>23</v>
      </c>
    </row>
    <row r="7" spans="2:10" ht="12.75">
      <c r="B7" s="5" t="s">
        <v>25</v>
      </c>
      <c r="C7" s="19">
        <v>7.5</v>
      </c>
      <c r="D7" s="16" t="s">
        <v>26</v>
      </c>
      <c r="E7" s="7"/>
      <c r="F7" s="3" t="s">
        <v>37</v>
      </c>
      <c r="G7" s="21">
        <f>h*(MaxInventoryLevel^2)/(2*Q)</f>
        <v>617.7991400192985</v>
      </c>
      <c r="H7" s="7"/>
      <c r="I7" s="17" t="s">
        <v>11</v>
      </c>
      <c r="J7" s="18" t="s">
        <v>15</v>
      </c>
    </row>
    <row r="8" spans="2:10" ht="13.5" thickBot="1">
      <c r="B8" s="5"/>
      <c r="C8" s="7"/>
      <c r="D8" s="7"/>
      <c r="E8" s="7"/>
      <c r="F8" s="5" t="s">
        <v>38</v>
      </c>
      <c r="G8" s="20">
        <f>p*((Q-MaxInventoryLevel)^2)/(2*Q)</f>
        <v>345.96749941667167</v>
      </c>
      <c r="H8" s="7"/>
      <c r="I8" s="17" t="s">
        <v>12</v>
      </c>
      <c r="J8" s="18" t="s">
        <v>16</v>
      </c>
    </row>
    <row r="9" spans="2:10" ht="13.5" thickBot="1">
      <c r="B9" s="5"/>
      <c r="C9" s="6" t="s">
        <v>6</v>
      </c>
      <c r="D9" s="7"/>
      <c r="E9" s="7"/>
      <c r="F9" s="5" t="s">
        <v>39</v>
      </c>
      <c r="G9" s="22">
        <f>AnnualSetupCost+AnnualHoldingCost+AnnualShortageCost</f>
        <v>1927.5332981260312</v>
      </c>
      <c r="H9" s="7"/>
      <c r="I9" s="17" t="s">
        <v>13</v>
      </c>
      <c r="J9" s="18" t="s">
        <v>18</v>
      </c>
    </row>
    <row r="10" spans="2:10" ht="12" customHeight="1">
      <c r="B10" s="5" t="s">
        <v>5</v>
      </c>
      <c r="C10" s="26">
        <v>715.9409321524349</v>
      </c>
      <c r="D10" s="16" t="s">
        <v>29</v>
      </c>
      <c r="E10" s="7"/>
      <c r="F10" s="5"/>
      <c r="G10" s="7"/>
      <c r="H10" s="7"/>
      <c r="I10" s="17" t="s">
        <v>30</v>
      </c>
      <c r="J10" s="18" t="s">
        <v>21</v>
      </c>
    </row>
    <row r="11" spans="2:10" ht="12" customHeight="1">
      <c r="B11" s="5" t="s">
        <v>27</v>
      </c>
      <c r="C11" s="27">
        <v>257.0044326605121</v>
      </c>
      <c r="D11" s="16" t="s">
        <v>28</v>
      </c>
      <c r="E11" s="7"/>
      <c r="F11" s="5"/>
      <c r="G11" s="23"/>
      <c r="H11" s="7"/>
      <c r="I11" s="17" t="s">
        <v>31</v>
      </c>
      <c r="J11" s="18" t="s">
        <v>19</v>
      </c>
    </row>
    <row r="12" spans="2:10" ht="12.75">
      <c r="B12" s="5"/>
      <c r="C12" s="7"/>
      <c r="D12" s="7"/>
      <c r="E12" s="7"/>
      <c r="F12" s="5"/>
      <c r="G12" s="7"/>
      <c r="H12" s="7"/>
      <c r="I12" s="17" t="s">
        <v>14</v>
      </c>
      <c r="J12" s="18" t="s">
        <v>33</v>
      </c>
    </row>
    <row r="13" spans="2:10" ht="12" customHeight="1">
      <c r="B13" s="5"/>
      <c r="C13" s="7"/>
      <c r="D13" s="7"/>
      <c r="E13" s="7"/>
      <c r="F13" s="5"/>
      <c r="G13" s="7"/>
      <c r="H13" s="7"/>
      <c r="I13" s="17" t="s">
        <v>32</v>
      </c>
      <c r="J13" s="18" t="s">
        <v>20</v>
      </c>
    </row>
    <row r="14" spans="2:10" ht="12" customHeight="1" thickBot="1">
      <c r="B14" s="5"/>
      <c r="C14" s="7"/>
      <c r="D14" s="7"/>
      <c r="E14" s="7"/>
      <c r="F14" s="5"/>
      <c r="G14" s="7"/>
      <c r="H14" s="7"/>
      <c r="I14" s="24" t="s">
        <v>43</v>
      </c>
      <c r="J14" s="25" t="s">
        <v>34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2006-10-27T07:51:56Z</dcterms:modified>
  <cp:category/>
  <cp:version/>
  <cp:contentType/>
  <cp:contentStatus/>
</cp:coreProperties>
</file>